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st to Drive a Newish Computer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<sst xmlns="http://schemas.openxmlformats.org/spreadsheetml/2006/main" count="30" uniqueCount="25">
  <si>
    <t xml:space="preserve">Have a Constantly New Computer under Warranty Cost</t>
  </si>
  <si>
    <t xml:space="preserve">Computer Cost</t>
  </si>
  <si>
    <t xml:space="preserve">Scenario is that you will buy the new computer at the end of the term and then sell the old one.</t>
  </si>
  <si>
    <t xml:space="preserve">Useful Life in Months</t>
  </si>
  <si>
    <t xml:space="preserve">Save cash and use an American Express card to get an extra year of warranty.</t>
  </si>
  <si>
    <t xml:space="preserve">Old Model Resell Value</t>
  </si>
  <si>
    <t xml:space="preserve">Over time your replacement bucket will grow as the results of your contributions, the resell, and your income tax deductions.</t>
  </si>
  <si>
    <t xml:space="preserve">Cash Back %</t>
  </si>
  <si>
    <t xml:space="preserve">Sales Tax Rate</t>
  </si>
  <si>
    <t xml:space="preserve">Income Tax Rate</t>
  </si>
  <si>
    <t xml:space="preserve">Old System Resell</t>
  </si>
  <si>
    <t xml:space="preserve">&lt;- Estimation of what you can sell the old computer for on the second hand market (eBay, your local community, bless a family member, etc)</t>
  </si>
  <si>
    <t xml:space="preserve">New System After Resell</t>
  </si>
  <si>
    <t xml:space="preserve">Purchase Price after Taxes</t>
  </si>
  <si>
    <t xml:space="preserve">Apportioned Monthly Replacement Cost</t>
  </si>
  <si>
    <t xml:space="preserve">Total Income Tax on Savings</t>
  </si>
  <si>
    <t xml:space="preserve">Monthly Cash Savings Required</t>
  </si>
  <si>
    <t xml:space="preserve">&lt;- Transfer this amount automatically into your replacement savings account</t>
  </si>
  <si>
    <t xml:space="preserve">Financial Cost After Resell</t>
  </si>
  <si>
    <t xml:space="preserve">Monthly Financial Cost</t>
  </si>
  <si>
    <t xml:space="preserve">&lt;- Your actual net cost per month for keeping a top of the line computer in use</t>
  </si>
  <si>
    <t xml:space="preserve">Emergency Replacement Period In Months</t>
  </si>
  <si>
    <t xml:space="preserve">Resell Value of Warranty Replacement</t>
  </si>
  <si>
    <t xml:space="preserve">&lt;- Pre-fund requirement to replace this soon with cash</t>
  </si>
  <si>
    <t xml:space="preserve">&lt;- Your financial (not cash) cost to replace the system at 18 months with the warranty repairing the previous one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</si>
</sst>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\$#,##0"/>
    <numFmt numFmtId="166" formatCode="0%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EFEFEF"/>
      </patternFill>
    </fill>
    <fill>
      <patternFill patternType="solid">
        <fgColor rgb="FFEFEFEF"/>
        <bgColor rgb="FFFFF2CC"/>
      </patternFill>
    </fill>
    <fill>
      <patternFill patternType="solid">
        <fgColor rgb="FFD9EAD3"/>
        <bgColor rgb="FFEFEFE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FE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025" min="1" style="1" width="14.43"/>
  </cols>
  <sheetData>
    <row r="1" customFormat="false" ht="15" hidden="false" customHeight="false" outlineLevel="0" collapsed="false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15" hidden="false" customHeight="false" outlineLevel="0" collapsed="false">
      <c r="B2" s="3"/>
      <c r="C2" s="3"/>
      <c r="D2" s="4"/>
      <c r="E2" s="3"/>
      <c r="F2" s="3"/>
      <c r="G2" s="3"/>
      <c r="H2" s="3"/>
      <c r="I2" s="3"/>
      <c r="J2" s="3"/>
      <c r="K2" s="3"/>
      <c r="L2" s="3"/>
    </row>
    <row r="3" customFormat="false" ht="15" hidden="false" customHeight="false" outlineLevel="0" collapsed="false">
      <c r="B3" s="3"/>
      <c r="C3" s="5" t="s">
        <v>1</v>
      </c>
      <c r="D3" s="6" t="n">
        <v>2900</v>
      </c>
      <c r="E3" s="3"/>
      <c r="F3" s="3" t="s">
        <v>2</v>
      </c>
      <c r="G3" s="3"/>
      <c r="H3" s="3"/>
      <c r="I3" s="3"/>
      <c r="J3" s="3"/>
      <c r="K3" s="3"/>
      <c r="L3" s="3"/>
    </row>
    <row r="4" customFormat="false" ht="15" hidden="false" customHeight="false" outlineLevel="0" collapsed="false">
      <c r="B4" s="3"/>
      <c r="C4" s="5" t="s">
        <v>3</v>
      </c>
      <c r="D4" s="7" t="n">
        <v>44</v>
      </c>
      <c r="E4" s="3"/>
      <c r="F4" s="3" t="s">
        <v>4</v>
      </c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B5" s="3"/>
      <c r="C5" s="5" t="s">
        <v>5</v>
      </c>
      <c r="D5" s="8" t="n">
        <v>0.25</v>
      </c>
      <c r="E5" s="3"/>
      <c r="F5" s="3" t="s">
        <v>6</v>
      </c>
      <c r="G5" s="3"/>
      <c r="H5" s="3"/>
      <c r="I5" s="3"/>
      <c r="J5" s="3"/>
      <c r="K5" s="3"/>
      <c r="L5" s="3"/>
    </row>
    <row r="6" customFormat="false" ht="15" hidden="false" customHeight="false" outlineLevel="0" collapsed="false">
      <c r="B6" s="3"/>
      <c r="C6" s="5" t="s">
        <v>7</v>
      </c>
      <c r="D6" s="8" t="n">
        <v>0.03</v>
      </c>
      <c r="E6" s="3"/>
      <c r="F6" s="3"/>
      <c r="G6" s="3"/>
      <c r="H6" s="3"/>
      <c r="I6" s="3"/>
      <c r="J6" s="3"/>
      <c r="K6" s="3"/>
      <c r="L6" s="3"/>
    </row>
    <row r="7" customFormat="false" ht="15" hidden="false" customHeight="false" outlineLevel="0" collapsed="false">
      <c r="B7" s="3"/>
      <c r="C7" s="5" t="s">
        <v>8</v>
      </c>
      <c r="D7" s="8" t="n">
        <v>0.07</v>
      </c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B8" s="3"/>
      <c r="C8" s="5" t="s">
        <v>9</v>
      </c>
      <c r="D8" s="8" t="n">
        <v>0.25</v>
      </c>
      <c r="E8" s="3"/>
      <c r="F8" s="3"/>
      <c r="G8" s="3"/>
      <c r="H8" s="3"/>
      <c r="I8" s="3"/>
      <c r="J8" s="3"/>
      <c r="K8" s="3"/>
      <c r="L8" s="3"/>
    </row>
    <row r="9" customFormat="false" ht="15" hidden="false" customHeight="false" outlineLevel="0" collapsed="false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customFormat="false" ht="15" hidden="false" customHeight="false" outlineLevel="0" collapsed="false">
      <c r="B10" s="3"/>
      <c r="C10" s="5" t="s">
        <v>10</v>
      </c>
      <c r="D10" s="9" t="n">
        <f aca="false">D3*D5</f>
        <v>725</v>
      </c>
      <c r="E10" s="3"/>
      <c r="F10" s="10" t="s">
        <v>11</v>
      </c>
      <c r="G10" s="10"/>
      <c r="H10" s="10"/>
      <c r="I10" s="10"/>
      <c r="J10" s="10"/>
      <c r="K10" s="10"/>
      <c r="L10" s="10"/>
    </row>
    <row r="11" customFormat="false" ht="15" hidden="false" customHeight="false" outlineLevel="0" collapsed="false">
      <c r="B11" s="3"/>
      <c r="C11" s="5" t="s">
        <v>12</v>
      </c>
      <c r="D11" s="9" t="n">
        <f aca="false">D3-D10</f>
        <v>2175</v>
      </c>
      <c r="E11" s="3"/>
      <c r="F11" s="3"/>
      <c r="G11" s="3"/>
      <c r="H11" s="3"/>
      <c r="I11" s="3"/>
      <c r="J11" s="3"/>
      <c r="K11" s="3"/>
      <c r="L11" s="3"/>
    </row>
    <row r="12" customFormat="false" ht="15" hidden="false" customHeight="false" outlineLevel="0" collapsed="false">
      <c r="B12" s="3"/>
      <c r="C12" s="3"/>
      <c r="D12" s="11"/>
      <c r="E12" s="3"/>
      <c r="F12" s="3"/>
      <c r="G12" s="3"/>
      <c r="H12" s="3"/>
      <c r="I12" s="3"/>
      <c r="J12" s="3"/>
      <c r="K12" s="3"/>
      <c r="L12" s="3"/>
    </row>
    <row r="13" customFormat="false" ht="15" hidden="false" customHeight="false" outlineLevel="0" collapsed="false">
      <c r="B13" s="3"/>
      <c r="C13" s="5" t="s">
        <v>13</v>
      </c>
      <c r="D13" s="9" t="n">
        <f aca="false">D3*(1+D7)*(1-D6)</f>
        <v>3009.91</v>
      </c>
      <c r="E13" s="3"/>
      <c r="F13" s="3"/>
      <c r="G13" s="3"/>
      <c r="H13" s="3"/>
      <c r="I13" s="3"/>
      <c r="J13" s="3"/>
      <c r="K13" s="3"/>
      <c r="L13" s="3"/>
    </row>
    <row r="14" customFormat="false" ht="15" hidden="false" customHeight="false" outlineLevel="0" collapsed="false">
      <c r="B14" s="3"/>
      <c r="C14" s="5" t="s">
        <v>14</v>
      </c>
      <c r="D14" s="9" t="n">
        <f aca="false">D13/D4</f>
        <v>68.40704545</v>
      </c>
      <c r="E14" s="3"/>
      <c r="F14" s="3"/>
      <c r="G14" s="3"/>
      <c r="H14" s="3"/>
      <c r="I14" s="3"/>
      <c r="J14" s="3"/>
      <c r="K14" s="3"/>
      <c r="L14" s="3"/>
    </row>
    <row r="15" customFormat="false" ht="15" hidden="false" customHeight="false" outlineLevel="0" collapsed="false">
      <c r="B15" s="3"/>
      <c r="C15" s="5" t="s">
        <v>15</v>
      </c>
      <c r="D15" s="9" t="n">
        <f aca="false">((D4/12)-1) *D14  *D8</f>
        <v>45.60469697</v>
      </c>
      <c r="E15" s="3"/>
      <c r="F15" s="3"/>
      <c r="G15" s="3"/>
      <c r="H15" s="3"/>
      <c r="I15" s="3"/>
      <c r="J15" s="3"/>
      <c r="K15" s="3"/>
      <c r="L15" s="3"/>
    </row>
    <row r="16" customFormat="false" ht="15" hidden="false" customHeight="false" outlineLevel="0" collapsed="false">
      <c r="B16" s="3"/>
      <c r="C16" s="5" t="s">
        <v>16</v>
      </c>
      <c r="D16" s="12" t="n">
        <f aca="false">(D13+D15)/D4</f>
        <v>69.44351584</v>
      </c>
      <c r="E16" s="3"/>
      <c r="F16" s="10" t="s">
        <v>17</v>
      </c>
      <c r="G16" s="10"/>
      <c r="H16" s="10"/>
      <c r="I16" s="10"/>
      <c r="J16" s="10"/>
      <c r="K16" s="10"/>
      <c r="L16" s="10"/>
    </row>
    <row r="17" customFormat="false" ht="15" hidden="false" customHeight="false" outlineLevel="0" collapsed="false">
      <c r="B17" s="3"/>
      <c r="C17" s="3"/>
      <c r="D17" s="11"/>
      <c r="E17" s="3"/>
      <c r="F17" s="3"/>
      <c r="G17" s="3"/>
      <c r="H17" s="3"/>
      <c r="I17" s="3"/>
      <c r="J17" s="3"/>
      <c r="K17" s="3"/>
      <c r="L17" s="3"/>
    </row>
    <row r="18" customFormat="false" ht="15" hidden="false" customHeight="false" outlineLevel="0" collapsed="false">
      <c r="B18" s="3"/>
      <c r="C18" s="5" t="s">
        <v>18</v>
      </c>
      <c r="D18" s="9" t="n">
        <f aca="false">(D16*D4)-D10</f>
        <v>2330.514697</v>
      </c>
      <c r="E18" s="3"/>
      <c r="F18" s="3"/>
      <c r="G18" s="3"/>
      <c r="H18" s="3"/>
      <c r="I18" s="3"/>
      <c r="J18" s="3"/>
      <c r="K18" s="3"/>
      <c r="L18" s="3"/>
    </row>
    <row r="19" customFormat="false" ht="15" hidden="false" customHeight="false" outlineLevel="0" collapsed="false">
      <c r="B19" s="3"/>
      <c r="C19" s="5" t="s">
        <v>19</v>
      </c>
      <c r="D19" s="12" t="n">
        <f aca="false">D18/D4</f>
        <v>52.96624311</v>
      </c>
      <c r="E19" s="3"/>
      <c r="F19" s="10" t="s">
        <v>20</v>
      </c>
      <c r="G19" s="10"/>
      <c r="H19" s="10"/>
      <c r="I19" s="10"/>
      <c r="J19" s="10"/>
      <c r="K19" s="10"/>
      <c r="L19" s="10"/>
    </row>
    <row r="20" customFormat="false" ht="15" hidden="false" customHeight="false" outlineLevel="0" collapsed="false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customFormat="false" ht="15" hidden="false" customHeight="false" outlineLevel="0" collapsed="false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customFormat="false" ht="15" hidden="false" customHeight="false" outlineLevel="0" collapsed="false">
      <c r="B22" s="3"/>
      <c r="C22" s="5" t="s">
        <v>21</v>
      </c>
      <c r="D22" s="7" t="n">
        <v>18</v>
      </c>
      <c r="E22" s="3"/>
      <c r="F22" s="3"/>
      <c r="G22" s="3"/>
      <c r="H22" s="3"/>
      <c r="I22" s="3"/>
      <c r="J22" s="3"/>
      <c r="K22" s="3"/>
      <c r="L22" s="3"/>
    </row>
    <row r="23" customFormat="false" ht="15" hidden="false" customHeight="false" outlineLevel="0" collapsed="false">
      <c r="B23" s="3"/>
      <c r="C23" s="5" t="s">
        <v>22</v>
      </c>
      <c r="D23" s="8" t="n">
        <v>0.6</v>
      </c>
      <c r="E23" s="3"/>
      <c r="F23" s="3"/>
      <c r="G23" s="3"/>
      <c r="H23" s="3"/>
      <c r="I23" s="3"/>
      <c r="J23" s="3"/>
      <c r="K23" s="3"/>
      <c r="L23" s="3"/>
    </row>
    <row r="24" customFormat="false" ht="15" hidden="false" customHeight="false" outlineLevel="0" collapsed="false">
      <c r="B24" s="3"/>
      <c r="C24" s="5" t="s">
        <v>14</v>
      </c>
      <c r="D24" s="13" t="n">
        <f aca="false">D13/D22</f>
        <v>167.2172222</v>
      </c>
      <c r="E24" s="3"/>
      <c r="F24" s="3"/>
      <c r="G24" s="3"/>
      <c r="H24" s="3"/>
      <c r="I24" s="3"/>
      <c r="J24" s="3"/>
      <c r="K24" s="3"/>
      <c r="L24" s="3"/>
    </row>
    <row r="25" customFormat="false" ht="15" hidden="false" customHeight="false" outlineLevel="0" collapsed="false">
      <c r="B25" s="3"/>
      <c r="C25" s="5" t="s">
        <v>15</v>
      </c>
      <c r="D25" s="9" t="n">
        <f aca="false">((D22/12)-1) *D24  * D8</f>
        <v>20.90215278</v>
      </c>
      <c r="E25" s="3"/>
      <c r="F25" s="3"/>
      <c r="G25" s="3"/>
      <c r="H25" s="3"/>
      <c r="I25" s="3"/>
      <c r="J25" s="3"/>
      <c r="K25" s="3"/>
      <c r="L25" s="3"/>
    </row>
    <row r="26" customFormat="false" ht="15" hidden="false" customHeight="false" outlineLevel="0" collapsed="false">
      <c r="B26" s="3"/>
      <c r="C26" s="5" t="s">
        <v>16</v>
      </c>
      <c r="D26" s="12" t="n">
        <f aca="false">(D24*D22+D25)/D22</f>
        <v>168.3784529</v>
      </c>
      <c r="E26" s="3"/>
      <c r="F26" s="10" t="s">
        <v>23</v>
      </c>
      <c r="G26" s="10"/>
      <c r="H26" s="10"/>
      <c r="I26" s="10"/>
      <c r="J26" s="10"/>
      <c r="K26" s="10"/>
      <c r="L26" s="10"/>
    </row>
    <row r="27" customFormat="false" ht="15" hidden="false" customHeight="false" outlineLevel="0" collapsed="false">
      <c r="B27" s="3"/>
      <c r="C27" s="3"/>
      <c r="D27" s="14"/>
      <c r="E27" s="3"/>
      <c r="F27" s="3"/>
      <c r="G27" s="3"/>
      <c r="H27" s="3"/>
      <c r="I27" s="3"/>
      <c r="J27" s="3"/>
      <c r="K27" s="3"/>
      <c r="L27" s="3"/>
    </row>
    <row r="28" customFormat="false" ht="15" hidden="false" customHeight="false" outlineLevel="0" collapsed="false">
      <c r="B28" s="3"/>
      <c r="C28" s="5" t="s">
        <v>18</v>
      </c>
      <c r="D28" s="9" t="n">
        <f aca="false">(D26*D22)*(1 - D23)</f>
        <v>1212.324861</v>
      </c>
      <c r="E28" s="3"/>
      <c r="F28" s="3"/>
      <c r="G28" s="3"/>
      <c r="H28" s="3"/>
      <c r="I28" s="3"/>
      <c r="J28" s="3"/>
      <c r="K28" s="3"/>
      <c r="L28" s="3"/>
    </row>
    <row r="29" customFormat="false" ht="15" hidden="false" customHeight="false" outlineLevel="0" collapsed="false">
      <c r="B29" s="3"/>
      <c r="C29" s="5" t="s">
        <v>19</v>
      </c>
      <c r="D29" s="12" t="n">
        <f aca="false">D28/D22</f>
        <v>67.35138117</v>
      </c>
      <c r="E29" s="3"/>
      <c r="F29" s="10" t="s">
        <v>24</v>
      </c>
      <c r="G29" s="10"/>
      <c r="H29" s="10"/>
      <c r="I29" s="10"/>
      <c r="J29" s="10"/>
      <c r="K29" s="10"/>
      <c r="L29" s="10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Frank Rietta</cp:lastModifiedBy>
  <dcterms:modified xsi:type="dcterms:W3CDTF">2020-12-29T10:08:35Z</dcterms:modified>
  <cp:revision>4</cp:revision>
  <dc:subject/>
  <dc:title/>
</cp:coreProperties>
</file>